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GIAO\Cong khai NS\cong khai NS 2022\9 thang\kem file\"/>
    </mc:Choice>
  </mc:AlternateContent>
  <bookViews>
    <workbookView xWindow="-120" yWindow="-120" windowWidth="19440" windowHeight="11640"/>
  </bookViews>
  <sheets>
    <sheet name="Sheet1" sheetId="1" r:id="rId1"/>
  </sheets>
  <calcPr calcId="15251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 r="E11" i="1"/>
  <c r="E12" i="1"/>
  <c r="E13" i="1"/>
  <c r="E14" i="1"/>
  <c r="E15" i="1"/>
  <c r="E16" i="1"/>
  <c r="E19" i="1"/>
  <c r="E20" i="1"/>
  <c r="E21" i="1"/>
  <c r="E23" i="1"/>
  <c r="E24" i="1"/>
  <c r="E25" i="1"/>
  <c r="E26" i="1"/>
  <c r="E27" i="1"/>
  <c r="E29" i="1"/>
  <c r="E38" i="1"/>
  <c r="E39" i="1"/>
  <c r="E41" i="1"/>
  <c r="D38" i="1"/>
  <c r="D37" i="1" s="1"/>
  <c r="D17" i="1"/>
  <c r="D9" i="1" s="1"/>
  <c r="D8" i="1" s="1"/>
  <c r="C40" i="1" l="1"/>
  <c r="E40" i="1" s="1"/>
  <c r="C37" i="1"/>
  <c r="E37" i="1" s="1"/>
  <c r="C17" i="1" l="1"/>
  <c r="E17" i="1" s="1"/>
  <c r="C9" i="1"/>
  <c r="E9" i="1" s="1"/>
  <c r="C8" i="1" l="1"/>
  <c r="E8" i="1" s="1"/>
  <c r="A31" i="1"/>
  <c r="A32" i="1" s="1"/>
  <c r="A33" i="1" s="1"/>
  <c r="A26" i="1"/>
  <c r="A27" i="1" s="1"/>
  <c r="A24" i="1"/>
  <c r="A11" i="1"/>
  <c r="A12" i="1"/>
  <c r="A13" i="1" s="1"/>
  <c r="A14" i="1" s="1"/>
  <c r="A15" i="1" s="1"/>
  <c r="A16" i="1" s="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<sst xmlns="http://schemas.openxmlformats.org/spreadsheetml/2006/main" count="55" uniqueCount="50">
  <si>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</si>
  <si>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</si>
  <si>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</si>
  <si>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</si>
  <si>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</si>
  <si>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</si>
  <si>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</si>
  <si>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</si>
  <si>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</si>
  <si>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</si>
  <si>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</si>
  <si>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</si>
  <si>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</si>
  <si>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</si>
  <si>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</si>
  <si>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</si>
  <si>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</si>
  <si>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</si>
  <si>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</si>
  <si>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</si>
  <si>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</si>
  <si>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</si>
  <si>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</si>
  <si>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</si>
  <si>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</si>
  <si>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</si>
  <si>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</si>
  <si>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</si>
  <si>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</si>
  <si>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</si>
  <si>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</si>
  <si>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</si>
  <si>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</si>
  <si>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</si>
  <si>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</si>
  <si>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</si>
  <si>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</si>
  <si>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</si>
  <si>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</si>
  <si>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</si>
  <si>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</si>
  <si>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</si>
  <si>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</si>
  <si>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</si>
  <si>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</si>
  <si>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</si>
  <si>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THỰC HIỆN THU NGÂN SÁCH NHÀ NƯỚC 9 THÁNG NĂM 2022</t>
  </si>
  <si>
    <t>THỰC HIỆN 9 THÁNG</t>
  </si>
  <si>
    <t>Thu bổ sung từ NS cấp trên</t>
  </si>
  <si>
    <t>Bội chi NSĐP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</si>
</sst>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9" x14ac:knownFonts="1">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2"/>
      <color indexed="6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2"/>
      <color theme="1"/>
      <name val="Times New Roman"/>
      <family val="1"/>
      <charset val="163"/>
    </font>
    <font>
      <b/>
      <sz val="12"/>
      <color theme="1"/>
      <name val="Times New Roman"/>
      <family val="1"/>
      <charset val="163"/>
    </font>
    <font>
      <i/>
      <sz val="12"/>
      <color theme="1"/>
      <name val="Times New Roman"/>
      <family val="1"/>
      <charset val="163"/>
    </font>
  </fonts>
  <fills count="2">
    <fill>
      <patternFill patternType="none"/>
    </fill>
    <fill>
      <patternFill patternType="gray125"/>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20" fillId="0" borderId="0" applyFont="0" applyFill="0" applyBorder="0" applyAlignment="0" applyProtection="0"/>
    <xf numFmtId="44" fontId="20" fillId="0" borderId="0" applyFont="0" applyFill="0" applyBorder="0" applyAlignment="0" applyProtection="0"/>
    <xf numFmtId="164" fontId="19" fillId="0" borderId="0" applyFont="0" applyFill="0" applyBorder="0" applyAlignment="0" applyProtection="0"/>
    <xf numFmtId="0" fontId="14" fillId="0" borderId="0"/>
    <xf numFmtId="0" fontId="15" fillId="0" borderId="0"/>
    <xf numFmtId="0" fontId="2" fillId="0" borderId="0"/>
    <xf numFmtId="0" fontId="22" fillId="0" borderId="0"/>
    <xf numFmtId="0" fontId="14" fillId="0" borderId="0"/>
    <xf numFmtId="0" fontId="20" fillId="0" borderId="0"/>
    <xf numFmtId="0" fontId="1" fillId="0" borderId="0"/>
    <xf numFmtId="43" fontId="23" fillId="0" borderId="0" applyFont="0" applyFill="0" applyBorder="0" applyAlignment="0" applyProtection="0"/>
  </cellStyleXfs>
  <cellXfs count="66">
    <xf numFmtId="0" fontId="0" fillId="0" borderId="0" xfId="0"/>
    <xf numFmtId="0" fontId="11" fillId="0" borderId="0" xfId="4" applyFont="1" applyFill="1"/>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centerContinuous"/>
    </xf>
    <xf numFmtId="0" fontId="4" fillId="0" borderId="0" xfId="0" applyFont="1" applyFill="1"/>
    <xf numFmtId="0" fontId="9"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xf numFmtId="0" fontId="4" fillId="0" borderId="2" xfId="0" applyFont="1" applyFill="1" applyBorder="1" applyAlignment="1">
      <alignment horizontal="center"/>
    </xf>
    <xf numFmtId="0" fontId="4" fillId="0" borderId="3" xfId="0" applyFont="1" applyFill="1" applyBorder="1"/>
    <xf numFmtId="0" fontId="16" fillId="0" borderId="2" xfId="0" applyFont="1" applyFill="1" applyBorder="1" applyAlignment="1">
      <alignment horizontal="center" vertical="center"/>
    </xf>
    <xf numFmtId="0" fontId="4" fillId="0" borderId="2" xfId="0" applyFont="1" applyFill="1" applyBorder="1"/>
    <xf numFmtId="0" fontId="9" fillId="0" borderId="0" xfId="0" applyFont="1" applyFill="1" applyAlignment="1">
      <alignment horizontal="centerContinuous"/>
    </xf>
    <xf numFmtId="0" fontId="13" fillId="0" borderId="0" xfId="0" applyFont="1" applyFill="1" applyAlignment="1">
      <alignment horizontal="centerContinuous"/>
    </xf>
    <xf numFmtId="0" fontId="8" fillId="0" borderId="0" xfId="0" applyFont="1" applyFill="1"/>
    <xf numFmtId="0" fontId="6" fillId="0" borderId="2" xfId="0" quotePrefix="1" applyFont="1" applyFill="1" applyBorder="1" applyAlignment="1">
      <alignment horizontal="center"/>
    </xf>
    <xf numFmtId="0" fontId="6" fillId="0" borderId="3" xfId="0" applyFont="1" applyFill="1" applyBorder="1"/>
    <xf numFmtId="0" fontId="4" fillId="0" borderId="2" xfId="0" applyFont="1" applyFill="1" applyBorder="1" applyAlignment="1">
      <alignment horizontal="center" vertical="center"/>
    </xf>
    <xf numFmtId="0" fontId="10" fillId="0" borderId="0" xfId="0" quotePrefix="1" applyFont="1" applyFill="1" applyAlignment="1">
      <alignment horizontal="left"/>
    </xf>
    <xf numFmtId="0" fontId="5" fillId="0" borderId="0" xfId="0" applyFont="1" applyFill="1" applyAlignment="1">
      <alignment horizontal="centerContinuous" wrapText="1"/>
    </xf>
    <xf numFmtId="0" fontId="21" fillId="0" borderId="0" xfId="0" applyFont="1" applyFill="1" applyBorder="1" applyAlignment="1">
      <alignment horizontal="right"/>
    </xf>
    <xf numFmtId="0" fontId="3" fillId="0" borderId="2"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3" fillId="0" borderId="4"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0" fontId="12" fillId="0" borderId="0" xfId="0" applyFont="1" applyFill="1" applyAlignment="1">
      <alignment vertical="center"/>
    </xf>
    <xf numFmtId="0" fontId="4" fillId="0" borderId="3" xfId="0" applyFont="1" applyFill="1" applyBorder="1" applyAlignment="1">
      <alignment horizontal="justify" wrapText="1"/>
    </xf>
    <xf numFmtId="0" fontId="5" fillId="0" borderId="7" xfId="0" applyFont="1" applyFill="1" applyBorder="1"/>
    <xf numFmtId="0" fontId="3" fillId="0" borderId="7" xfId="0" applyNumberFormat="1" applyFont="1" applyFill="1" applyBorder="1" applyAlignment="1">
      <alignment vertical="center" wrapText="1"/>
    </xf>
    <xf numFmtId="0" fontId="16" fillId="0" borderId="8" xfId="0" applyFont="1" applyFill="1" applyBorder="1" applyAlignment="1">
      <alignment horizontal="center" vertical="center"/>
    </xf>
    <xf numFmtId="0" fontId="7" fillId="0" borderId="1" xfId="6" applyNumberFormat="1" applyFont="1" applyFill="1" applyBorder="1" applyAlignment="1">
      <alignment horizontal="center" vertical="center" wrapText="1"/>
    </xf>
    <xf numFmtId="165" fontId="3" fillId="0" borderId="6" xfId="11" applyNumberFormat="1" applyFont="1" applyFill="1" applyBorder="1" applyAlignment="1">
      <alignment vertical="center"/>
    </xf>
    <xf numFmtId="165" fontId="3" fillId="0" borderId="2" xfId="11" applyNumberFormat="1" applyFont="1" applyFill="1" applyBorder="1" applyAlignment="1">
      <alignment vertical="center"/>
    </xf>
    <xf numFmtId="165" fontId="4" fillId="0" borderId="2" xfId="11" applyNumberFormat="1" applyFont="1" applyFill="1" applyBorder="1" applyAlignment="1">
      <alignment vertical="center"/>
    </xf>
    <xf numFmtId="165" fontId="6" fillId="0" borderId="2" xfId="11" applyNumberFormat="1" applyFont="1" applyFill="1" applyBorder="1" applyAlignment="1">
      <alignment vertical="center"/>
    </xf>
    <xf numFmtId="165" fontId="24" fillId="0" borderId="2" xfId="11" applyNumberFormat="1" applyFont="1" applyFill="1" applyBorder="1" applyAlignment="1">
      <alignment vertical="center"/>
    </xf>
    <xf numFmtId="165" fontId="18" fillId="0" borderId="2" xfId="11" applyNumberFormat="1" applyFont="1" applyFill="1" applyBorder="1" applyAlignment="1">
      <alignment vertical="center"/>
    </xf>
    <xf numFmtId="165" fontId="25" fillId="0" borderId="2" xfId="11" applyNumberFormat="1" applyFont="1" applyFill="1" applyBorder="1" applyAlignment="1">
      <alignment vertical="center"/>
    </xf>
    <xf numFmtId="0" fontId="16" fillId="0" borderId="2" xfId="0" applyNumberFormat="1" applyFont="1" applyFill="1" applyBorder="1" applyAlignment="1">
      <alignment horizontal="left" vertical="center" wrapText="1"/>
    </xf>
    <xf numFmtId="0" fontId="16" fillId="0" borderId="8" xfId="0" applyNumberFormat="1" applyFont="1" applyFill="1" applyBorder="1" applyAlignment="1">
      <alignment horizontal="left" vertical="center" wrapText="1"/>
    </xf>
    <xf numFmtId="165" fontId="3" fillId="0" borderId="2" xfId="11" applyNumberFormat="1" applyFont="1" applyFill="1" applyBorder="1" applyAlignment="1">
      <alignment vertical="center" wrapText="1"/>
    </xf>
    <xf numFmtId="165" fontId="26" fillId="0" borderId="2" xfId="11" applyNumberFormat="1" applyFont="1" applyFill="1" applyBorder="1" applyAlignment="1">
      <alignment horizontal="left" vertical="center" wrapText="1"/>
    </xf>
    <xf numFmtId="0" fontId="16" fillId="0" borderId="2" xfId="0" applyNumberFormat="1" applyFont="1" applyFill="1" applyBorder="1" applyAlignment="1">
      <alignment vertical="center" wrapText="1"/>
    </xf>
    <xf numFmtId="165" fontId="11" fillId="0" borderId="0" xfId="0" applyNumberFormat="1" applyFont="1" applyFill="1"/>
    <xf numFmtId="43" fontId="26" fillId="0" borderId="2" xfId="11" applyFont="1" applyFill="1" applyBorder="1" applyAlignment="1">
      <alignment horizontal="left" vertical="center" wrapText="1"/>
    </xf>
    <xf numFmtId="43" fontId="27" fillId="0" borderId="6" xfId="11" applyFont="1" applyFill="1" applyBorder="1" applyAlignment="1">
      <alignment vertical="center"/>
    </xf>
    <xf numFmtId="43" fontId="27" fillId="0" borderId="2" xfId="11" applyFont="1" applyFill="1" applyBorder="1" applyAlignment="1">
      <alignment vertical="center"/>
    </xf>
    <xf numFmtId="43" fontId="26" fillId="0" borderId="2" xfId="11" applyFont="1" applyFill="1" applyBorder="1" applyAlignment="1">
      <alignment vertical="center"/>
    </xf>
    <xf numFmtId="43" fontId="28" fillId="0" borderId="2" xfId="11" applyFont="1" applyFill="1" applyBorder="1" applyAlignment="1">
      <alignment vertical="center"/>
    </xf>
    <xf numFmtId="43" fontId="27" fillId="0" borderId="2" xfId="11" applyFont="1" applyFill="1" applyBorder="1" applyAlignment="1">
      <alignment vertical="center" wrapText="1"/>
    </xf>
    <xf numFmtId="165" fontId="26" fillId="0" borderId="8" xfId="11" applyNumberFormat="1" applyFont="1" applyFill="1" applyBorder="1" applyAlignment="1">
      <alignment horizontal="left" vertical="center" wrapText="1"/>
    </xf>
    <xf numFmtId="43" fontId="26" fillId="0" borderId="8" xfId="11" applyFont="1" applyFill="1" applyBorder="1" applyAlignment="1">
      <alignment horizontal="left" vertical="center" wrapText="1"/>
    </xf>
    <xf numFmtId="0" fontId="5" fillId="0" borderId="0" xfId="0" applyFont="1" applyFill="1" applyAlignment="1">
      <alignment horizontal="right"/>
    </xf>
    <xf numFmtId="0" fontId="6" fillId="0" borderId="0"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1"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3" xfId="6" applyNumberFormat="1" applyFont="1" applyFill="1" applyBorder="1" applyAlignment="1">
      <alignment horizontal="center" vertical="center" wrapText="1"/>
    </xf>
    <xf numFmtId="0" fontId="7" fillId="0" borderId="14" xfId="6" applyNumberFormat="1"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workbookViewId="0">
      <pane xSplit="2" ySplit="8" topLeftCell="C25" activePane="bottomRight" state="frozen"/>
      <selection pane="topRight" activeCell="C1" sqref="C1"/>
      <selection pane="bottomLeft" activeCell="A9" sqref="A9"/>
      <selection pane="bottomRight" activeCell="A3" sqref="A3"/>
    </sheetView>
  </sheetViews>
  <sheetFormatPr defaultColWidth="12.85546875" defaultRowHeight="15.75" x14ac:dyDescent="0.25"/>
  <cols>
    <col min="1" max="1" width="7.28515625" style="5" customWidth="1"/>
    <col min="2" max="2" width="78.42578125" style="5" bestFit="1" customWidth="1"/>
    <col min="3" max="4" width="14.5703125" style="5" customWidth="1"/>
    <col min="5" max="6" width="12" style="5" customWidth="1"/>
    <col min="7" max="16384" width="12.85546875" style="5"/>
  </cols>
  <sheetData>
    <row r="1" spans="1:6" ht="21" customHeight="1" x14ac:dyDescent="0.25">
      <c r="A1" s="3"/>
      <c r="B1" s="3"/>
      <c r="C1" s="3"/>
      <c r="D1" s="55" t="s">
        <v>37</v>
      </c>
      <c r="E1" s="55"/>
      <c r="F1" s="55"/>
    </row>
    <row r="2" spans="1:6" ht="18.75" x14ac:dyDescent="0.3">
      <c r="A2" s="6"/>
      <c r="B2" s="6"/>
      <c r="C2" s="4"/>
      <c r="D2" s="4"/>
      <c r="E2" s="4"/>
      <c r="F2" s="4"/>
    </row>
    <row r="3" spans="1:6" ht="27" customHeight="1" x14ac:dyDescent="0.3">
      <c r="A3" s="21" t="s">
        <v>46</v>
      </c>
      <c r="B3" s="14"/>
      <c r="C3" s="15"/>
      <c r="D3" s="15"/>
      <c r="E3" s="15"/>
      <c r="F3" s="15"/>
    </row>
    <row r="4" spans="1:6" x14ac:dyDescent="0.25">
      <c r="A4" s="56"/>
      <c r="B4" s="56"/>
      <c r="C4" s="56"/>
      <c r="D4" s="56"/>
      <c r="E4" s="56"/>
      <c r="F4" s="56"/>
    </row>
    <row r="5" spans="1:6" ht="17.25" customHeight="1" x14ac:dyDescent="0.25">
      <c r="A5" s="57"/>
      <c r="B5" s="57"/>
      <c r="C5" s="57"/>
      <c r="D5" s="24"/>
      <c r="E5" s="25"/>
      <c r="F5" s="22" t="s">
        <v>0</v>
      </c>
    </row>
    <row r="6" spans="1:6" s="16" customFormat="1" ht="34.9" customHeight="1" x14ac:dyDescent="0.25">
      <c r="A6" s="58" t="s">
        <v>1</v>
      </c>
      <c r="B6" s="59" t="s">
        <v>2</v>
      </c>
      <c r="C6" s="60" t="s">
        <v>33</v>
      </c>
      <c r="D6" s="62" t="s">
        <v>47</v>
      </c>
      <c r="E6" s="64" t="s">
        <v>34</v>
      </c>
      <c r="F6" s="65"/>
    </row>
    <row r="7" spans="1:6" s="16" customFormat="1" ht="52.15" customHeight="1" x14ac:dyDescent="0.25">
      <c r="A7" s="58"/>
      <c r="B7" s="58"/>
      <c r="C7" s="61"/>
      <c r="D7" s="63"/>
      <c r="E7" s="33" t="s">
        <v>33</v>
      </c>
      <c r="F7" s="2" t="s">
        <v>35</v>
      </c>
    </row>
    <row r="8" spans="1:6" s="28" customFormat="1" ht="21" customHeight="1" x14ac:dyDescent="0.25">
      <c r="A8" s="26" t="s">
        <v>3</v>
      </c>
      <c r="B8" s="27" t="s">
        <v>38</v>
      </c>
      <c r="C8" s="34">
        <f>+C9+C28+C29+C36</f>
        <v>6183000</v>
      </c>
      <c r="D8" s="34">
        <f>+D9+D28+D29+D36</f>
        <v>5893138.324000001</v>
      </c>
      <c r="E8" s="48">
        <f>D8/C8%</f>
        <v>95.311957366973971</v>
      </c>
      <c r="F8" s="48">
        <v>99.184002290073764</v>
      </c>
    </row>
    <row r="9" spans="1:6" s="7" customFormat="1" ht="21" customHeight="1" x14ac:dyDescent="0.3">
      <c r="A9" s="8" t="s">
        <v>5</v>
      </c>
      <c r="B9" s="9" t="s">
        <v>9</v>
      </c>
      <c r="C9" s="35">
        <f>+C10+C11+C12+C13+C14+C15+C16+C17+C23+C24+C25+C26+C27</f>
        <v>5953000</v>
      </c>
      <c r="D9" s="35">
        <f>+D10+D11+D12+D13+D14+D15+D16+D17+D23+D24+D25+D26+D27</f>
        <v>5516768.8270000005</v>
      </c>
      <c r="E9" s="49">
        <f t="shared" ref="E9:E41" si="0">D9/C9%</f>
        <v>92.672078397446668</v>
      </c>
      <c r="F9" s="49">
        <v>96.805477691979462</v>
      </c>
    </row>
    <row r="10" spans="1:6" s="7" customFormat="1" ht="21" customHeight="1" x14ac:dyDescent="0.3">
      <c r="A10" s="10">
        <v>1</v>
      </c>
      <c r="B10" s="11" t="s">
        <v>39</v>
      </c>
      <c r="C10" s="36">
        <v>595000</v>
      </c>
      <c r="D10" s="36">
        <v>476129.837</v>
      </c>
      <c r="E10" s="50">
        <f t="shared" si="0"/>
        <v>80.021821344537813</v>
      </c>
      <c r="F10" s="50">
        <v>89.740197581546752</v>
      </c>
    </row>
    <row r="11" spans="1:6" s="7" customFormat="1" ht="21" customHeight="1" x14ac:dyDescent="0.3">
      <c r="A11" s="10">
        <f>+A10+1</f>
        <v>2</v>
      </c>
      <c r="B11" s="11" t="s">
        <v>10</v>
      </c>
      <c r="C11" s="36">
        <v>26000</v>
      </c>
      <c r="D11" s="36">
        <v>24583.328000000001</v>
      </c>
      <c r="E11" s="50">
        <f t="shared" si="0"/>
        <v>94.551261538461546</v>
      </c>
      <c r="F11" s="50">
        <v>89.871579273696128</v>
      </c>
    </row>
    <row r="12" spans="1:6" s="7" customFormat="1" ht="21" customHeight="1" x14ac:dyDescent="0.3">
      <c r="A12" s="10">
        <f>A11+1</f>
        <v>3</v>
      </c>
      <c r="B12" s="11" t="s">
        <v>11</v>
      </c>
      <c r="C12" s="36">
        <v>1008000</v>
      </c>
      <c r="D12" s="36">
        <v>932783.56499999994</v>
      </c>
      <c r="E12" s="50">
        <f t="shared" si="0"/>
        <v>92.538052083333326</v>
      </c>
      <c r="F12" s="50">
        <v>112.23438632211241</v>
      </c>
    </row>
    <row r="13" spans="1:6" s="7" customFormat="1" ht="21" customHeight="1" x14ac:dyDescent="0.3">
      <c r="A13" s="10">
        <f>A12+1</f>
        <v>4</v>
      </c>
      <c r="B13" s="11" t="s">
        <v>12</v>
      </c>
      <c r="C13" s="36">
        <v>540000</v>
      </c>
      <c r="D13" s="36">
        <v>623421.152</v>
      </c>
      <c r="E13" s="50">
        <f t="shared" si="0"/>
        <v>115.44836148148148</v>
      </c>
      <c r="F13" s="50">
        <v>128.44888640448335</v>
      </c>
    </row>
    <row r="14" spans="1:6" s="7" customFormat="1" ht="21" customHeight="1" x14ac:dyDescent="0.3">
      <c r="A14" s="10">
        <f>A13+1</f>
        <v>5</v>
      </c>
      <c r="B14" s="11" t="s">
        <v>13</v>
      </c>
      <c r="C14" s="36">
        <v>610000</v>
      </c>
      <c r="D14" s="36">
        <v>394433.66899999999</v>
      </c>
      <c r="E14" s="50">
        <f t="shared" si="0"/>
        <v>64.661257213114752</v>
      </c>
      <c r="F14" s="50">
        <v>86.448816156797008</v>
      </c>
    </row>
    <row r="15" spans="1:6" s="7" customFormat="1" ht="21" customHeight="1" x14ac:dyDescent="0.3">
      <c r="A15" s="10">
        <f>A14+1</f>
        <v>6</v>
      </c>
      <c r="B15" s="11" t="s">
        <v>14</v>
      </c>
      <c r="C15" s="36">
        <v>330000</v>
      </c>
      <c r="D15" s="36">
        <v>316553.86200000002</v>
      </c>
      <c r="E15" s="50">
        <f t="shared" si="0"/>
        <v>95.925412727272729</v>
      </c>
      <c r="F15" s="50">
        <v>141.35019875971014</v>
      </c>
    </row>
    <row r="16" spans="1:6" s="7" customFormat="1" ht="21" customHeight="1" x14ac:dyDescent="0.3">
      <c r="A16" s="10">
        <f>A15+1</f>
        <v>7</v>
      </c>
      <c r="B16" s="11" t="s">
        <v>15</v>
      </c>
      <c r="C16" s="36">
        <v>190000</v>
      </c>
      <c r="D16" s="36">
        <v>184600.04399999999</v>
      </c>
      <c r="E16" s="50">
        <f t="shared" si="0"/>
        <v>97.15791789473684</v>
      </c>
      <c r="F16" s="50">
        <v>130.31488459504351</v>
      </c>
    </row>
    <row r="17" spans="1:6" s="7" customFormat="1" ht="21" customHeight="1" x14ac:dyDescent="0.3">
      <c r="A17" s="10">
        <v>8</v>
      </c>
      <c r="B17" s="11" t="s">
        <v>40</v>
      </c>
      <c r="C17" s="36">
        <f>+C18+C19+C20+C21+C22</f>
        <v>575600</v>
      </c>
      <c r="D17" s="36">
        <f>+D18+D19+D20+D21+D22</f>
        <v>695932.31</v>
      </c>
      <c r="E17" s="50">
        <f t="shared" si="0"/>
        <v>120.90554378040306</v>
      </c>
      <c r="F17" s="50">
        <v>58.794419814818063</v>
      </c>
    </row>
    <row r="18" spans="1:6" s="7" customFormat="1" ht="21" customHeight="1" x14ac:dyDescent="0.3">
      <c r="A18" s="17" t="s">
        <v>8</v>
      </c>
      <c r="B18" s="18" t="s">
        <v>16</v>
      </c>
      <c r="C18" s="37">
        <v>0</v>
      </c>
      <c r="D18" s="37"/>
      <c r="E18" s="51"/>
      <c r="F18" s="51"/>
    </row>
    <row r="19" spans="1:6" s="7" customFormat="1" ht="21" customHeight="1" x14ac:dyDescent="0.3">
      <c r="A19" s="17" t="s">
        <v>8</v>
      </c>
      <c r="B19" s="18" t="s">
        <v>17</v>
      </c>
      <c r="C19" s="37">
        <v>15600</v>
      </c>
      <c r="D19" s="37">
        <v>16810.485000000001</v>
      </c>
      <c r="E19" s="51">
        <f t="shared" si="0"/>
        <v>107.75951923076923</v>
      </c>
      <c r="F19" s="51">
        <v>144.52907878137904</v>
      </c>
    </row>
    <row r="20" spans="1:6" s="7" customFormat="1" ht="21" customHeight="1" x14ac:dyDescent="0.3">
      <c r="A20" s="17" t="s">
        <v>8</v>
      </c>
      <c r="B20" s="18" t="s">
        <v>19</v>
      </c>
      <c r="C20" s="37">
        <v>500000</v>
      </c>
      <c r="D20" s="37">
        <v>645302.59900000005</v>
      </c>
      <c r="E20" s="51">
        <f t="shared" si="0"/>
        <v>129.06051980000001</v>
      </c>
      <c r="F20" s="51">
        <v>60.012387704759512</v>
      </c>
    </row>
    <row r="21" spans="1:6" s="7" customFormat="1" ht="21" customHeight="1" x14ac:dyDescent="0.3">
      <c r="A21" s="17" t="s">
        <v>8</v>
      </c>
      <c r="B21" s="18" t="s">
        <v>18</v>
      </c>
      <c r="C21" s="37">
        <v>60000</v>
      </c>
      <c r="D21" s="37">
        <v>33819.226000000002</v>
      </c>
      <c r="E21" s="51">
        <f t="shared" si="0"/>
        <v>56.36537666666667</v>
      </c>
      <c r="F21" s="51">
        <v>34.952692174392666</v>
      </c>
    </row>
    <row r="22" spans="1:6" s="7" customFormat="1" ht="21" customHeight="1" x14ac:dyDescent="0.3">
      <c r="A22" s="17" t="s">
        <v>8</v>
      </c>
      <c r="B22" s="18" t="s">
        <v>20</v>
      </c>
      <c r="C22" s="37">
        <v>0</v>
      </c>
      <c r="D22" s="37"/>
      <c r="E22" s="51"/>
      <c r="F22" s="51"/>
    </row>
    <row r="23" spans="1:6" s="7" customFormat="1" ht="21" customHeight="1" x14ac:dyDescent="0.3">
      <c r="A23" s="10">
        <v>9</v>
      </c>
      <c r="B23" s="11" t="s">
        <v>22</v>
      </c>
      <c r="C23" s="36">
        <v>57000</v>
      </c>
      <c r="D23" s="36">
        <v>68409.312999999995</v>
      </c>
      <c r="E23" s="50">
        <f t="shared" si="0"/>
        <v>120.01633859649122</v>
      </c>
      <c r="F23" s="50">
        <v>61.065429359085769</v>
      </c>
    </row>
    <row r="24" spans="1:6" s="7" customFormat="1" ht="32.25" x14ac:dyDescent="0.3">
      <c r="A24" s="19">
        <f>A23+1</f>
        <v>10</v>
      </c>
      <c r="B24" s="29" t="s">
        <v>25</v>
      </c>
      <c r="C24" s="36">
        <v>95000</v>
      </c>
      <c r="D24" s="36">
        <v>63956.46</v>
      </c>
      <c r="E24" s="50">
        <f t="shared" si="0"/>
        <v>67.322589473684204</v>
      </c>
      <c r="F24" s="50">
        <v>66.945275331608642</v>
      </c>
    </row>
    <row r="25" spans="1:6" s="7" customFormat="1" ht="21" customHeight="1" x14ac:dyDescent="0.3">
      <c r="A25" s="10">
        <v>11</v>
      </c>
      <c r="B25" s="11" t="s">
        <v>21</v>
      </c>
      <c r="C25" s="36">
        <v>1600000</v>
      </c>
      <c r="D25" s="36">
        <v>1434619.905</v>
      </c>
      <c r="E25" s="50">
        <f t="shared" si="0"/>
        <v>89.663744062500001</v>
      </c>
      <c r="F25" s="50">
        <v>107.59759556205871</v>
      </c>
    </row>
    <row r="26" spans="1:6" s="7" customFormat="1" ht="21.6" customHeight="1" x14ac:dyDescent="0.3">
      <c r="A26" s="10">
        <f>A25+1</f>
        <v>12</v>
      </c>
      <c r="B26" s="11" t="s">
        <v>24</v>
      </c>
      <c r="C26" s="38">
        <v>2400</v>
      </c>
      <c r="D26" s="38">
        <v>3032.8310000000001</v>
      </c>
      <c r="E26" s="50">
        <f t="shared" si="0"/>
        <v>126.36795833333333</v>
      </c>
      <c r="F26" s="50">
        <v>166.46985207344184</v>
      </c>
    </row>
    <row r="27" spans="1:6" s="7" customFormat="1" ht="21.6" customHeight="1" x14ac:dyDescent="0.3">
      <c r="A27" s="10">
        <f>A26+1</f>
        <v>13</v>
      </c>
      <c r="B27" s="11" t="s">
        <v>23</v>
      </c>
      <c r="C27" s="38">
        <v>324000</v>
      </c>
      <c r="D27" s="38">
        <v>298312.55099999998</v>
      </c>
      <c r="E27" s="50">
        <f t="shared" si="0"/>
        <v>92.071774999999988</v>
      </c>
      <c r="F27" s="50">
        <v>108.00291380542942</v>
      </c>
    </row>
    <row r="28" spans="1:6" s="7" customFormat="1" ht="21.6" customHeight="1" x14ac:dyDescent="0.3">
      <c r="A28" s="8" t="s">
        <v>6</v>
      </c>
      <c r="B28" s="9" t="s">
        <v>36</v>
      </c>
      <c r="C28" s="39">
        <v>0</v>
      </c>
      <c r="D28" s="39"/>
      <c r="E28" s="50"/>
      <c r="F28" s="50"/>
    </row>
    <row r="29" spans="1:6" s="7" customFormat="1" ht="21.6" customHeight="1" x14ac:dyDescent="0.3">
      <c r="A29" s="8" t="s">
        <v>7</v>
      </c>
      <c r="B29" s="9" t="s">
        <v>41</v>
      </c>
      <c r="C29" s="40">
        <v>230000</v>
      </c>
      <c r="D29" s="40">
        <v>376369.49699999997</v>
      </c>
      <c r="E29" s="49">
        <f t="shared" si="0"/>
        <v>163.63891173913044</v>
      </c>
      <c r="F29" s="49">
        <v>155.01026212798769</v>
      </c>
    </row>
    <row r="30" spans="1:6" s="7" customFormat="1" ht="21.6" hidden="1" customHeight="1" x14ac:dyDescent="0.3">
      <c r="A30" s="10">
        <v>1</v>
      </c>
      <c r="B30" s="11" t="s">
        <v>26</v>
      </c>
      <c r="C30" s="39"/>
      <c r="D30" s="39"/>
      <c r="E30" s="50"/>
      <c r="F30" s="50"/>
    </row>
    <row r="31" spans="1:6" s="7" customFormat="1" ht="21.6" hidden="1" customHeight="1" x14ac:dyDescent="0.3">
      <c r="A31" s="10">
        <f>A30+1</f>
        <v>2</v>
      </c>
      <c r="B31" s="11" t="s">
        <v>27</v>
      </c>
      <c r="C31" s="39"/>
      <c r="D31" s="39"/>
      <c r="E31" s="50"/>
      <c r="F31" s="50"/>
    </row>
    <row r="32" spans="1:6" s="7" customFormat="1" ht="21.6" hidden="1" customHeight="1" x14ac:dyDescent="0.3">
      <c r="A32" s="10">
        <f>A31+1</f>
        <v>3</v>
      </c>
      <c r="B32" s="11" t="s">
        <v>28</v>
      </c>
      <c r="C32" s="39"/>
      <c r="D32" s="39"/>
      <c r="E32" s="50"/>
      <c r="F32" s="50"/>
    </row>
    <row r="33" spans="1:6" s="7" customFormat="1" ht="21.6" hidden="1" customHeight="1" x14ac:dyDescent="0.3">
      <c r="A33" s="10">
        <f>A32+1</f>
        <v>4</v>
      </c>
      <c r="B33" s="11" t="s">
        <v>29</v>
      </c>
      <c r="C33" s="39"/>
      <c r="D33" s="39"/>
      <c r="E33" s="50"/>
      <c r="F33" s="50"/>
    </row>
    <row r="34" spans="1:6" s="7" customFormat="1" ht="21.6" hidden="1" customHeight="1" x14ac:dyDescent="0.3">
      <c r="A34" s="10">
        <v>5</v>
      </c>
      <c r="B34" s="11" t="s">
        <v>30</v>
      </c>
      <c r="C34" s="39"/>
      <c r="D34" s="39"/>
      <c r="E34" s="50"/>
      <c r="F34" s="50"/>
    </row>
    <row r="35" spans="1:6" s="7" customFormat="1" ht="21.6" hidden="1" customHeight="1" x14ac:dyDescent="0.3">
      <c r="A35" s="10">
        <v>6</v>
      </c>
      <c r="B35" s="13" t="s">
        <v>31</v>
      </c>
      <c r="C35" s="39"/>
      <c r="D35" s="39"/>
      <c r="E35" s="50"/>
      <c r="F35" s="50"/>
    </row>
    <row r="36" spans="1:6" s="7" customFormat="1" ht="21.6" customHeight="1" x14ac:dyDescent="0.3">
      <c r="A36" s="8" t="s">
        <v>45</v>
      </c>
      <c r="B36" s="30" t="s">
        <v>32</v>
      </c>
      <c r="C36" s="39"/>
      <c r="D36" s="39"/>
      <c r="E36" s="50"/>
      <c r="F36" s="50"/>
    </row>
    <row r="37" spans="1:6" s="7" customFormat="1" ht="21" customHeight="1" x14ac:dyDescent="0.3">
      <c r="A37" s="23" t="s">
        <v>4</v>
      </c>
      <c r="B37" s="31" t="s">
        <v>42</v>
      </c>
      <c r="C37" s="43">
        <f>+C38+C39+C40+C41</f>
        <v>15854766</v>
      </c>
      <c r="D37" s="43">
        <f>+D38+D39+D40+D41</f>
        <v>10788280.213</v>
      </c>
      <c r="E37" s="52">
        <f t="shared" si="0"/>
        <v>68.044398845116973</v>
      </c>
      <c r="F37" s="52">
        <v>96.266290009241928</v>
      </c>
    </row>
    <row r="38" spans="1:6" s="7" customFormat="1" ht="21" customHeight="1" x14ac:dyDescent="0.3">
      <c r="A38" s="12">
        <v>1</v>
      </c>
      <c r="B38" s="41" t="s">
        <v>43</v>
      </c>
      <c r="C38" s="44">
        <v>2346400</v>
      </c>
      <c r="D38" s="44">
        <f>567286.95+1661.002+326157.824</f>
        <v>895105.77599999995</v>
      </c>
      <c r="E38" s="47">
        <f t="shared" si="0"/>
        <v>38.148047050801225</v>
      </c>
      <c r="F38" s="47">
        <v>110.19575297893478</v>
      </c>
    </row>
    <row r="39" spans="1:6" s="7" customFormat="1" ht="21" customHeight="1" x14ac:dyDescent="0.3">
      <c r="A39" s="12">
        <v>2</v>
      </c>
      <c r="B39" s="45" t="s">
        <v>44</v>
      </c>
      <c r="C39" s="44">
        <v>3088400</v>
      </c>
      <c r="D39" s="44">
        <v>4309057.3459999999</v>
      </c>
      <c r="E39" s="47">
        <f t="shared" si="0"/>
        <v>139.52393945084833</v>
      </c>
      <c r="F39" s="47">
        <v>96.456104516823245</v>
      </c>
    </row>
    <row r="40" spans="1:6" ht="24" customHeight="1" x14ac:dyDescent="0.25">
      <c r="A40" s="12">
        <v>3</v>
      </c>
      <c r="B40" s="41" t="s">
        <v>48</v>
      </c>
      <c r="C40" s="44">
        <f>8373219+1874647</f>
        <v>10247866</v>
      </c>
      <c r="D40" s="44">
        <v>4186610</v>
      </c>
      <c r="E40" s="47">
        <f t="shared" si="0"/>
        <v>40.853481105236931</v>
      </c>
      <c r="F40" s="47">
        <v>70.635733014289642</v>
      </c>
    </row>
    <row r="41" spans="1:6" ht="22.5" customHeight="1" x14ac:dyDescent="0.25">
      <c r="A41" s="32">
        <v>4</v>
      </c>
      <c r="B41" s="42" t="s">
        <v>49</v>
      </c>
      <c r="C41" s="53">
        <v>172100</v>
      </c>
      <c r="D41" s="53">
        <v>1397507.091</v>
      </c>
      <c r="E41" s="54">
        <f t="shared" si="0"/>
        <v>812.03201104009293</v>
      </c>
      <c r="F41" s="54"/>
    </row>
    <row r="42" spans="1:6" ht="18.75" x14ac:dyDescent="0.3">
      <c r="A42" s="7"/>
      <c r="B42" s="20"/>
      <c r="C42" s="7"/>
      <c r="D42" s="7"/>
      <c r="E42" s="7"/>
      <c r="F42" s="7"/>
    </row>
    <row r="43" spans="1:6" ht="18.75" x14ac:dyDescent="0.3">
      <c r="A43" s="1"/>
      <c r="B43" s="20"/>
      <c r="C43" s="7"/>
      <c r="D43" s="7"/>
      <c r="E43" s="7"/>
      <c r="F43" s="7"/>
    </row>
    <row r="44" spans="1:6" ht="18.75" x14ac:dyDescent="0.3">
      <c r="A44" s="1"/>
      <c r="B44" s="20"/>
      <c r="C44" s="7"/>
      <c r="D44" s="46"/>
      <c r="E44" s="7"/>
      <c r="F44" s="7"/>
    </row>
  </sheetData>
  <mergeCells count="8">
    <mergeCell ref="D1:F1"/>
    <mergeCell ref="A4:F4"/>
    <mergeCell ref="A5:C5"/>
    <mergeCell ref="A6:A7"/>
    <mergeCell ref="B6:B7"/>
    <mergeCell ref="C6:C7"/>
    <mergeCell ref="D6:D7"/>
    <mergeCell ref="E6:F6"/>
  </mergeCells>
  <pageMargins left="0.25" right="0.2" top="0.75" bottom="0.75" header="0.3" footer="0.3"/>
  <pageSetup paperSize="9" scale="7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2022-10-12T01:32:23Z</cp:lastPrinted>
  <dcterms:created xsi:type="dcterms:W3CDTF">2018-08-22T07:49:45Z</dcterms:created>
  <dcterms:modified xsi:type="dcterms:W3CDTF">2022-10-14T01:54:01Z</dcterms:modified>
</cp:coreProperties>
</file>